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<sst xmlns="http://schemas.openxmlformats.org/spreadsheetml/2006/main" count="44" uniqueCount="39">
  <si>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</si>
  <si>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</si>
  <si>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</si>
  <si>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</si>
  <si>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</si>
  <si>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</si>
  <si>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</si>
  <si>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</si>
  <si>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</si>
  <si>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</si>
  <si>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</si>
  <si>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</si>
  <si>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</si>
  <si>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</si>
  <si>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</si>
  <si>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</si>
  <si>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</si>
  <si>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</si>
  <si>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</si>
  <si>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</si>
  <si>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</si>
  <si>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</si>
  <si>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</si>
  <si>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</si>
  <si>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</si>
  <si>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</si>
  <si>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</si>
  <si>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</si>
  <si>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</si>
  <si>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</si>
  <si>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</si>
  <si>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</si>
  <si>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</si>
  <si>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</si>
  <si>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</si>
  <si>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</si>
  <si>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</si>
  <si>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</si>
  <si>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01.07.2019 р.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</si>
</sst>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20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20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93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25390625" defaultRowHeight="12.75"/>
  <cols>
    <col min="1" max="1" width="12.25390625" style="3" customWidth="1"/>
    <col min="2" max="10" width="8.875" style="3" customWidth="1"/>
    <col min="11" max="11" width="11.375" style="3" customWidth="1"/>
    <col min="12" max="12" width="10.25390625" style="3" customWidth="1"/>
    <col min="13" max="13" width="6.375" style="3" customWidth="1"/>
    <col min="14" max="14" width="11.125" style="3" customWidth="1"/>
    <col min="15" max="15" width="5.00390625" style="3" customWidth="1"/>
    <col min="16" max="16" width="10.25390625" style="3" customWidth="1"/>
    <col min="17" max="17" width="4.875" style="3" customWidth="1"/>
    <col min="18" max="18" width="9.125" style="3" customWidth="1"/>
    <col min="19" max="19" width="5.375" style="3" customWidth="1"/>
    <col min="20" max="20" width="8.375" style="3" customWidth="1"/>
    <col min="21" max="21" width="5.125" style="3" customWidth="1"/>
    <col min="22" max="22" width="7.625" style="3" customWidth="1"/>
    <col min="23" max="23" width="5.25390625" style="3" customWidth="1"/>
    <col min="24" max="24" width="8.00390625" style="3" hidden="1" customWidth="1"/>
    <col min="25" max="25" width="9.25390625" style="3" hidden="1" customWidth="1"/>
    <col min="26" max="16384" width="9.25390625" style="3" customWidth="1"/>
  </cols>
  <sheetData>
    <row r="1" spans="1:22" ht="18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5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5"/>
    </row>
    <row r="4" spans="8:25" ht="15">
      <c r="H4" s="4"/>
      <c r="I4" s="31" t="s">
        <v>38</v>
      </c>
      <c r="J4" s="31"/>
      <c r="K4" s="31"/>
      <c r="L4" s="3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3" t="s">
        <v>6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 t="s">
        <v>24</v>
      </c>
      <c r="L6" s="34" t="s">
        <v>17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0" t="s">
        <v>19</v>
      </c>
      <c r="Y6" s="30" t="s">
        <v>5</v>
      </c>
    </row>
    <row r="7" spans="1:25" ht="174.75" customHeight="1">
      <c r="A7" s="33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30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30"/>
      <c r="Y7" s="30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28">
        <v>12630.6813</v>
      </c>
      <c r="B9" s="18">
        <v>7828.16286</v>
      </c>
      <c r="C9" s="18">
        <v>9889.22601</v>
      </c>
      <c r="D9" s="18">
        <v>11623.02</v>
      </c>
      <c r="E9" s="18">
        <f>A9-3.73652</f>
        <v>12626.94478</v>
      </c>
      <c r="F9" s="18"/>
      <c r="G9" s="18"/>
      <c r="H9" s="18"/>
      <c r="I9" s="18"/>
      <c r="J9" s="19"/>
      <c r="K9" s="16">
        <f>+L9+N9+P9+R9+T9+V9</f>
        <v>708.3209999999999</v>
      </c>
      <c r="L9" s="21">
        <f>108.8+24.116+23.18+3+4.173+0.919+25.7+29.54</f>
        <v>219.428</v>
      </c>
      <c r="M9" s="16">
        <f>IF($K9=0,0,+L9/$K9*100)</f>
        <v>30.97860998050319</v>
      </c>
      <c r="N9" s="21">
        <f>30+22+1.3+3+6</f>
        <v>62.3</v>
      </c>
      <c r="O9" s="16">
        <f>IF($K9=0,0,+N9/$K9*100)</f>
        <v>8.795447261905267</v>
      </c>
      <c r="P9" s="21"/>
      <c r="Q9" s="16">
        <f>IF($K9=0,0,+P9/$K9*100)</f>
        <v>0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10.508+45.537+9.448+0.705+1.3+35+6.66+1.804+1.685+37.202+8.771+131.653+5.8+29.21+35+11.7+20.34+3.93+5.25+10.09+15</f>
        <v>426.59299999999996</v>
      </c>
      <c r="W9" s="16">
        <f>IF($K9=0,0,+V9/$K9*100)</f>
        <v>60.22594275759155</v>
      </c>
      <c r="X9" s="20">
        <f>+K9/B9</f>
        <v>0.09048368214454852</v>
      </c>
      <c r="Y9" s="16">
        <f>+B9-K9</f>
        <v>7119.84186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29"/>
      <c r="N14" s="29"/>
      <c r="P14" s="29"/>
      <c r="Q14" s="29"/>
    </row>
    <row r="15" spans="8:17" ht="12.75">
      <c r="H15" s="10"/>
      <c r="I15" s="10"/>
      <c r="J15" s="10"/>
      <c r="K15" s="11"/>
      <c r="L15" s="11"/>
      <c r="M15" s="29"/>
      <c r="N15" s="29"/>
      <c r="P15" s="32"/>
      <c r="Q15" s="32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2019-07-18T14:09:03Z</dcterms:modified>
  <cp:category/>
  <cp:version/>
  <cp:contentType/>
  <cp:contentStatus/>
</cp:coreProperties>
</file>